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27" i="1" l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U27" i="1"/>
  <c r="V27" i="1" s="1"/>
  <c r="R27" i="1"/>
  <c r="Q27" i="1"/>
  <c r="N27" i="1"/>
  <c r="M27" i="1"/>
  <c r="J27" i="1"/>
  <c r="I27" i="1"/>
  <c r="H27" i="1"/>
  <c r="G27" i="1"/>
  <c r="F27" i="1"/>
  <c r="D27" i="1"/>
  <c r="E27" i="1" s="1"/>
  <c r="S26" i="1"/>
  <c r="T26" i="1" s="1"/>
  <c r="S25" i="1"/>
  <c r="T25" i="1" s="1"/>
  <c r="S24" i="1"/>
  <c r="T24" i="1" s="1"/>
  <c r="S23" i="1"/>
  <c r="S22" i="1"/>
  <c r="T22" i="1" s="1"/>
  <c r="S21" i="1"/>
  <c r="T21" i="1" s="1"/>
  <c r="S20" i="1"/>
  <c r="T20" i="1" s="1"/>
  <c r="S19" i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  <c r="S5" i="1"/>
  <c r="T5" i="1" s="1"/>
  <c r="S4" i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  <c r="K26" i="1"/>
  <c r="K25" i="1"/>
  <c r="L25" i="1" s="1"/>
  <c r="K24" i="1"/>
  <c r="K23" i="1"/>
  <c r="L23" i="1" s="1"/>
  <c r="K22" i="1"/>
  <c r="L22" i="1" s="1"/>
  <c r="K21" i="1"/>
  <c r="K20" i="1"/>
  <c r="K19" i="1"/>
  <c r="L19" i="1" s="1"/>
  <c r="K18" i="1"/>
  <c r="K17" i="1"/>
  <c r="K16" i="1"/>
  <c r="K15" i="1"/>
  <c r="L15" i="1" s="1"/>
  <c r="K14" i="1"/>
  <c r="L14" i="1" s="1"/>
  <c r="K13" i="1"/>
  <c r="K12" i="1"/>
  <c r="K11" i="1"/>
  <c r="L11" i="1" s="1"/>
  <c r="K10" i="1"/>
  <c r="K9" i="1"/>
  <c r="L9" i="1" s="1"/>
  <c r="K8" i="1"/>
  <c r="K7" i="1"/>
  <c r="L7" i="1" s="1"/>
  <c r="K6" i="1"/>
  <c r="K5" i="1"/>
  <c r="K4" i="1"/>
  <c r="X5" i="1" l="1"/>
  <c r="Y5" i="1" s="1"/>
  <c r="Z5" i="1" s="1"/>
  <c r="X13" i="1"/>
  <c r="Y13" i="1" s="1"/>
  <c r="Z13" i="1" s="1"/>
  <c r="X21" i="1"/>
  <c r="Y21" i="1" s="1"/>
  <c r="Z21" i="1" s="1"/>
  <c r="X19" i="1"/>
  <c r="Y19" i="1" s="1"/>
  <c r="Z19" i="1" s="1"/>
  <c r="X7" i="1"/>
  <c r="Y7" i="1" s="1"/>
  <c r="Z7" i="1" s="1"/>
  <c r="X8" i="1"/>
  <c r="Y8" i="1" s="1"/>
  <c r="Z8" i="1" s="1"/>
  <c r="X16" i="1"/>
  <c r="Y16" i="1" s="1"/>
  <c r="Z16" i="1" s="1"/>
  <c r="X24" i="1"/>
  <c r="Y24" i="1" s="1"/>
  <c r="Z24" i="1" s="1"/>
  <c r="X12" i="1"/>
  <c r="Y12" i="1" s="1"/>
  <c r="Z12" i="1" s="1"/>
  <c r="X20" i="1"/>
  <c r="Y20" i="1" s="1"/>
  <c r="Z20" i="1" s="1"/>
  <c r="S27" i="1"/>
  <c r="T27" i="1" s="1"/>
  <c r="L4" i="1"/>
  <c r="X23" i="1"/>
  <c r="Y23" i="1" s="1"/>
  <c r="Z23" i="1" s="1"/>
  <c r="L5" i="1"/>
  <c r="X6" i="1"/>
  <c r="L12" i="1"/>
  <c r="L13" i="1"/>
  <c r="L20" i="1"/>
  <c r="T4" i="1"/>
  <c r="L21" i="1"/>
  <c r="X10" i="1"/>
  <c r="Y10" i="1" s="1"/>
  <c r="Z10" i="1" s="1"/>
  <c r="X18" i="1"/>
  <c r="Y18" i="1" s="1"/>
  <c r="Z18" i="1" s="1"/>
  <c r="X26" i="1"/>
  <c r="Y26" i="1" s="1"/>
  <c r="Z26" i="1" s="1"/>
  <c r="X11" i="1"/>
  <c r="L6" i="1"/>
  <c r="X17" i="1"/>
  <c r="Y17" i="1" s="1"/>
  <c r="Z17" i="1" s="1"/>
  <c r="X15" i="1"/>
  <c r="Y15" i="1" s="1"/>
  <c r="Z15" i="1" s="1"/>
  <c r="T23" i="1"/>
  <c r="O27" i="1"/>
  <c r="P27" i="1" s="1"/>
  <c r="L8" i="1"/>
  <c r="L16" i="1"/>
  <c r="L24" i="1"/>
  <c r="K27" i="1"/>
  <c r="L27" i="1" s="1"/>
  <c r="L17" i="1"/>
  <c r="X9" i="1"/>
  <c r="X22" i="1"/>
  <c r="Y22" i="1" s="1"/>
  <c r="Z22" i="1" s="1"/>
  <c r="L10" i="1"/>
  <c r="L18" i="1"/>
  <c r="L26" i="1"/>
  <c r="X25" i="1"/>
  <c r="Y25" i="1" s="1"/>
  <c r="Z25" i="1" s="1"/>
  <c r="X14" i="1"/>
  <c r="Y14" i="1" s="1"/>
  <c r="Z14" i="1" s="1"/>
  <c r="T19" i="1"/>
  <c r="X4" i="1"/>
  <c r="Y6" i="1" l="1"/>
  <c r="Y9" i="1"/>
  <c r="Z9" i="1" s="1"/>
  <c r="Y11" i="1"/>
  <c r="Z11" i="1" s="1"/>
  <c r="X27" i="1"/>
  <c r="Y27" i="1" s="1"/>
  <c r="Y4" i="1"/>
  <c r="Z4" i="1" s="1"/>
  <c r="Z6" i="1" l="1"/>
  <c r="Z27" i="1" s="1"/>
</calcChain>
</file>

<file path=xl/sharedStrings.xml><?xml version="1.0" encoding="utf-8"?>
<sst xmlns="http://schemas.openxmlformats.org/spreadsheetml/2006/main" count="121" uniqueCount="55">
  <si>
    <t xml:space="preserve">Volkspartij voor Vrijheid en Democratie </t>
  </si>
  <si>
    <t xml:space="preserve">Partij van de Arbeid </t>
  </si>
  <si>
    <t xml:space="preserve">Partij voor de Vrijheid </t>
  </si>
  <si>
    <t xml:space="preserve">Socialistische Partij </t>
  </si>
  <si>
    <t xml:space="preserve">Christen Democratisch Appél </t>
  </si>
  <si>
    <t xml:space="preserve">Democraten 66 </t>
  </si>
  <si>
    <t xml:space="preserve">ChristenUnie </t>
  </si>
  <si>
    <t xml:space="preserve">GROENLINKS </t>
  </si>
  <si>
    <t xml:space="preserve">Staatkundig Gereformeerde Partij </t>
  </si>
  <si>
    <t xml:space="preserve">Partij voor de Dieren </t>
  </si>
  <si>
    <t xml:space="preserve">50PLUS </t>
  </si>
  <si>
    <t xml:space="preserve">OndernemersPartij </t>
  </si>
  <si>
    <t xml:space="preserve">VNL (VoorNederland) </t>
  </si>
  <si>
    <t xml:space="preserve">DENK </t>
  </si>
  <si>
    <t xml:space="preserve">NIEUWE WEGEN </t>
  </si>
  <si>
    <t xml:space="preserve">Forum voor Democratie </t>
  </si>
  <si>
    <t xml:space="preserve">De Burger Beweging </t>
  </si>
  <si>
    <t xml:space="preserve">Vrijzinnige Partij </t>
  </si>
  <si>
    <t xml:space="preserve">GeenPeil </t>
  </si>
  <si>
    <t xml:space="preserve">Piratenpartij </t>
  </si>
  <si>
    <t xml:space="preserve">Artikel 1 </t>
  </si>
  <si>
    <t xml:space="preserve">Niet Stemmers </t>
  </si>
  <si>
    <t xml:space="preserve">Libertarische Partij (LP) </t>
  </si>
  <si>
    <r>
      <t xml:space="preserve"> </t>
    </r>
    <r>
      <rPr>
        <b/>
        <sz val="10"/>
        <color rgb="FF000000"/>
        <rFont val="Calibri"/>
        <family val="2"/>
        <scheme val="minor"/>
      </rPr>
      <t xml:space="preserve">Lijstnummer </t>
    </r>
  </si>
  <si>
    <t xml:space="preserve">Aanduiding van de politieke groepering </t>
  </si>
  <si>
    <t>totaal</t>
  </si>
  <si>
    <t>Heijen</t>
  </si>
  <si>
    <t>Fitland</t>
  </si>
  <si>
    <t>Gemeentekantoor</t>
  </si>
  <si>
    <t>Gennep</t>
  </si>
  <si>
    <t>Magafoon</t>
  </si>
  <si>
    <t>van Ons A</t>
  </si>
  <si>
    <t>van Ons B</t>
  </si>
  <si>
    <t>Milsbeek</t>
  </si>
  <si>
    <t>Trefp A</t>
  </si>
  <si>
    <t>Trefp B</t>
  </si>
  <si>
    <t>Ottersum</t>
  </si>
  <si>
    <t>Pub A</t>
  </si>
  <si>
    <t>Pub B</t>
  </si>
  <si>
    <t>Ven-Zelderheide</t>
  </si>
  <si>
    <t>VVD</t>
  </si>
  <si>
    <t>PVV</t>
  </si>
  <si>
    <t>SP</t>
  </si>
  <si>
    <t>50+</t>
  </si>
  <si>
    <t>CDA</t>
  </si>
  <si>
    <t>D66</t>
  </si>
  <si>
    <t>PvdA</t>
  </si>
  <si>
    <t>Kern</t>
  </si>
  <si>
    <t>nu in 2017</t>
  </si>
  <si>
    <t>PvdD</t>
  </si>
  <si>
    <t>Forum</t>
  </si>
  <si>
    <t>zetels incl restzetels</t>
  </si>
  <si>
    <t>Gemeente Gennep</t>
  </si>
  <si>
    <t>GroenLinks</t>
  </si>
  <si>
    <t>Ven-Zelderh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</si>
</sst>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/>
    <xf numFmtId="0" fontId="0" fillId="3" borderId="0" xfId="0" applyFill="1" applyAlignment="1"/>
    <xf numFmtId="0" fontId="2" fillId="3" borderId="0" xfId="0" applyFont="1" applyFill="1" applyAlignment="1">
      <alignment vertical="center" wrapText="1"/>
    </xf>
    <xf numFmtId="0" fontId="0" fillId="3" borderId="0" xfId="0" applyFill="1"/>
    <xf numFmtId="164" fontId="3" fillId="3" borderId="0" xfId="0" applyNumberFormat="1" applyFont="1" applyFill="1" applyAlignment="1">
      <alignment vertical="center" wrapText="1"/>
    </xf>
    <xf numFmtId="164" fontId="0" fillId="3" borderId="0" xfId="0" applyNumberFormat="1" applyFill="1"/>
    <xf numFmtId="1" fontId="0" fillId="0" borderId="0" xfId="0" applyNumberFormat="1"/>
    <xf numFmtId="0" fontId="4" fillId="0" borderId="0" xfId="0" applyFont="1" applyAlignment="1">
      <alignment vertical="center" wrapText="1"/>
    </xf>
    <xf numFmtId="0" fontId="5" fillId="0" borderId="0" xfId="0" applyFont="1"/>
    <xf numFmtId="165" fontId="0" fillId="4" borderId="0" xfId="0" applyNumberFormat="1" applyFill="1"/>
    <xf numFmtId="165" fontId="0" fillId="0" borderId="0" xfId="0" applyNumberFormat="1"/>
    <xf numFmtId="0" fontId="6" fillId="0" borderId="0" xfId="0" applyFont="1" applyFill="1"/>
    <xf numFmtId="1" fontId="6" fillId="0" borderId="0" xfId="0" applyNumberFormat="1" applyFont="1" applyFill="1"/>
    <xf numFmtId="165" fontId="6" fillId="0" borderId="0" xfId="0" applyNumberFormat="1" applyFont="1" applyFill="1"/>
    <xf numFmtId="1" fontId="7" fillId="4" borderId="0" xfId="0" applyNumberFormat="1" applyFont="1" applyFill="1"/>
    <xf numFmtId="0" fontId="8" fillId="0" borderId="0" xfId="0" applyFont="1" applyAlignment="1">
      <alignment vertical="center" wrapText="1"/>
    </xf>
    <xf numFmtId="165" fontId="0" fillId="0" borderId="0" xfId="0" applyNumberFormat="1" applyFill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topLeftCell="A17" workbookViewId="0">
      <selection activeCell="E44" sqref="E44"/>
    </sheetView>
  </sheetViews>
  <sheetFormatPr defaultRowHeight="14.4" x14ac:dyDescent="0.3"/>
  <cols>
    <col min="2" max="2" width="21.77734375" customWidth="1"/>
    <col min="4" max="4" width="8.88671875" style="5"/>
    <col min="5" max="5" width="11.44140625" style="11" bestFit="1" customWidth="1"/>
    <col min="11" max="11" width="8.88671875" style="5"/>
    <col min="12" max="12" width="11.44140625" style="11" bestFit="1" customWidth="1"/>
    <col min="15" max="15" width="8.88671875" style="5"/>
    <col min="16" max="16" width="11.44140625" style="11" bestFit="1" customWidth="1"/>
    <col min="19" max="19" width="8.88671875" style="5"/>
    <col min="20" max="20" width="11.44140625" style="11" bestFit="1" customWidth="1"/>
    <col min="21" max="21" width="8.88671875" style="5"/>
    <col min="22" max="22" width="10.44140625" style="11" bestFit="1" customWidth="1"/>
    <col min="25" max="25" width="8.88671875" style="11"/>
    <col min="27" max="27" width="4.77734375" style="19" customWidth="1"/>
    <col min="28" max="28" width="10.44140625" style="20" customWidth="1"/>
    <col min="29" max="29" width="32.88671875" customWidth="1"/>
    <col min="33" max="33" width="17.21875" customWidth="1"/>
  </cols>
  <sheetData>
    <row r="1" spans="1:33" x14ac:dyDescent="0.3">
      <c r="B1" t="s">
        <v>25</v>
      </c>
      <c r="D1" s="5" t="s">
        <v>26</v>
      </c>
      <c r="F1" t="s">
        <v>29</v>
      </c>
      <c r="J1" s="4"/>
      <c r="K1" s="8"/>
      <c r="L1" s="9"/>
      <c r="M1" t="s">
        <v>33</v>
      </c>
      <c r="Q1" t="s">
        <v>36</v>
      </c>
      <c r="U1" s="5" t="s">
        <v>39</v>
      </c>
      <c r="X1" t="s">
        <v>25</v>
      </c>
    </row>
    <row r="2" spans="1:33" x14ac:dyDescent="0.3">
      <c r="F2" t="s">
        <v>27</v>
      </c>
      <c r="G2" t="s">
        <v>28</v>
      </c>
      <c r="H2" t="s">
        <v>30</v>
      </c>
      <c r="I2" t="s">
        <v>31</v>
      </c>
      <c r="J2" s="4" t="s">
        <v>32</v>
      </c>
      <c r="K2" s="8" t="s">
        <v>29</v>
      </c>
      <c r="L2" s="9"/>
      <c r="M2" s="4" t="s">
        <v>34</v>
      </c>
      <c r="N2" s="4" t="s">
        <v>35</v>
      </c>
      <c r="O2" s="8" t="s">
        <v>33</v>
      </c>
      <c r="P2" s="9"/>
      <c r="Q2" s="4" t="s">
        <v>37</v>
      </c>
      <c r="R2" s="4" t="s">
        <v>38</v>
      </c>
      <c r="S2" s="8" t="s">
        <v>36</v>
      </c>
      <c r="T2" s="9"/>
      <c r="AB2" s="20" t="s">
        <v>51</v>
      </c>
    </row>
    <row r="3" spans="1:33" ht="19.95" customHeight="1" x14ac:dyDescent="0.3">
      <c r="A3" s="3" t="s">
        <v>23</v>
      </c>
      <c r="B3" s="1" t="s">
        <v>24</v>
      </c>
      <c r="C3" t="s">
        <v>25</v>
      </c>
      <c r="D3" s="6"/>
      <c r="E3" s="10"/>
      <c r="F3" s="1"/>
      <c r="G3" s="1"/>
      <c r="H3" s="1"/>
      <c r="I3" s="1"/>
      <c r="J3" s="1"/>
      <c r="K3" s="6"/>
      <c r="L3" s="10"/>
      <c r="M3" s="1"/>
      <c r="N3" s="1"/>
      <c r="O3" s="6"/>
      <c r="P3" s="10"/>
      <c r="Q3" s="1"/>
      <c r="R3" s="1"/>
      <c r="S3" s="6"/>
      <c r="T3" s="10"/>
      <c r="U3" s="6"/>
      <c r="V3" s="10"/>
      <c r="AD3" t="s">
        <v>48</v>
      </c>
    </row>
    <row r="4" spans="1:33" ht="19.95" customHeight="1" x14ac:dyDescent="0.3">
      <c r="A4" s="1">
        <v>1</v>
      </c>
      <c r="B4" s="2" t="s">
        <v>0</v>
      </c>
      <c r="C4" s="2">
        <v>2276</v>
      </c>
      <c r="D4" s="7">
        <v>348</v>
      </c>
      <c r="E4" s="12">
        <f>D4/1355</f>
        <v>0.25682656826568268</v>
      </c>
      <c r="F4" s="2">
        <v>196</v>
      </c>
      <c r="G4" s="2">
        <v>184</v>
      </c>
      <c r="H4" s="2">
        <v>170</v>
      </c>
      <c r="I4" s="2">
        <v>179</v>
      </c>
      <c r="J4" s="2">
        <v>204</v>
      </c>
      <c r="K4" s="7">
        <f>SUM(F4:J4)</f>
        <v>933</v>
      </c>
      <c r="L4" s="12">
        <f>K4/5260</f>
        <v>0.1773764258555133</v>
      </c>
      <c r="M4" s="2">
        <v>240</v>
      </c>
      <c r="N4" s="2">
        <v>224</v>
      </c>
      <c r="O4" s="7">
        <f>SUM(M4:N4)</f>
        <v>464</v>
      </c>
      <c r="P4" s="12">
        <f>O4/1878</f>
        <v>0.24707135250266241</v>
      </c>
      <c r="Q4" s="2">
        <v>171</v>
      </c>
      <c r="R4" s="2">
        <v>228</v>
      </c>
      <c r="S4" s="7">
        <f>SUM(Q4:R4)</f>
        <v>399</v>
      </c>
      <c r="T4" s="12">
        <f>S4/1683</f>
        <v>0.23707664884135474</v>
      </c>
      <c r="U4" s="7">
        <v>132</v>
      </c>
      <c r="V4" s="12">
        <f>U4/622</f>
        <v>0.21221864951768488</v>
      </c>
      <c r="X4">
        <f>SUM(D4,K4,O4,S4,U4)</f>
        <v>2276</v>
      </c>
      <c r="Y4" s="13">
        <f>X4/10798</f>
        <v>0.2107797740322282</v>
      </c>
      <c r="Z4" s="17">
        <f>Y4*17</f>
        <v>3.5832561585478793</v>
      </c>
      <c r="AA4" s="21"/>
      <c r="AB4" s="22">
        <v>4</v>
      </c>
      <c r="AC4" s="2" t="s">
        <v>0</v>
      </c>
      <c r="AD4">
        <v>2</v>
      </c>
      <c r="AG4" s="23"/>
    </row>
    <row r="5" spans="1:33" ht="19.95" customHeight="1" x14ac:dyDescent="0.3">
      <c r="A5" s="1">
        <v>2</v>
      </c>
      <c r="B5" s="2" t="s">
        <v>1</v>
      </c>
      <c r="C5" s="2">
        <v>511</v>
      </c>
      <c r="D5" s="7">
        <v>51</v>
      </c>
      <c r="E5" s="12">
        <f t="shared" ref="E5:E27" si="0">D5/1355</f>
        <v>3.7638376383763834E-2</v>
      </c>
      <c r="F5" s="2">
        <v>56</v>
      </c>
      <c r="G5" s="2">
        <v>37</v>
      </c>
      <c r="H5" s="2">
        <v>63</v>
      </c>
      <c r="I5" s="2">
        <v>47</v>
      </c>
      <c r="J5" s="2">
        <v>54</v>
      </c>
      <c r="K5" s="7">
        <f t="shared" ref="K5:K26" si="1">SUM(F5:J5)</f>
        <v>257</v>
      </c>
      <c r="L5" s="12">
        <f t="shared" ref="L5:L27" si="2">K5/5260</f>
        <v>4.8859315589353615E-2</v>
      </c>
      <c r="M5" s="2">
        <v>45</v>
      </c>
      <c r="N5" s="2">
        <v>57</v>
      </c>
      <c r="O5" s="7">
        <f t="shared" ref="O5:O26" si="3">SUM(M5:N5)</f>
        <v>102</v>
      </c>
      <c r="P5" s="12">
        <f t="shared" ref="P5:P27" si="4">O5/1878</f>
        <v>5.4313099041533544E-2</v>
      </c>
      <c r="Q5" s="2">
        <v>32</v>
      </c>
      <c r="R5" s="2">
        <v>47</v>
      </c>
      <c r="S5" s="7">
        <f t="shared" ref="S5:S26" si="5">SUM(Q5:R5)</f>
        <v>79</v>
      </c>
      <c r="T5" s="12">
        <f t="shared" ref="T5:T27" si="6">S5/1683</f>
        <v>4.6939988116458706E-2</v>
      </c>
      <c r="U5" s="7">
        <v>22</v>
      </c>
      <c r="V5" s="12">
        <f t="shared" ref="V5:V27" si="7">U5/622</f>
        <v>3.5369774919614148E-2</v>
      </c>
      <c r="X5">
        <f t="shared" ref="X5:X26" si="8">SUM(D5,K5,O5,S5,U5)</f>
        <v>511</v>
      </c>
      <c r="Y5" s="13">
        <f t="shared" ref="Y5:Y27" si="9">X5/10798</f>
        <v>4.7323578440451937E-2</v>
      </c>
      <c r="Z5" s="24">
        <f t="shared" ref="Z5:Z26" si="10">Y5*17</f>
        <v>0.80450083348768298</v>
      </c>
      <c r="AA5" s="21"/>
      <c r="AC5" s="2" t="s">
        <v>1</v>
      </c>
      <c r="AD5">
        <v>1</v>
      </c>
      <c r="AG5" s="23"/>
    </row>
    <row r="6" spans="1:33" ht="19.95" customHeight="1" x14ac:dyDescent="0.3">
      <c r="A6" s="1">
        <v>3</v>
      </c>
      <c r="B6" s="2" t="s">
        <v>2</v>
      </c>
      <c r="C6" s="2">
        <v>1376</v>
      </c>
      <c r="D6" s="7">
        <v>180</v>
      </c>
      <c r="E6" s="12">
        <f t="shared" si="0"/>
        <v>0.13284132841328414</v>
      </c>
      <c r="F6" s="2">
        <v>113</v>
      </c>
      <c r="G6" s="2">
        <v>92</v>
      </c>
      <c r="H6" s="2">
        <v>193</v>
      </c>
      <c r="I6" s="2">
        <v>140</v>
      </c>
      <c r="J6" s="2">
        <v>157</v>
      </c>
      <c r="K6" s="7">
        <f t="shared" si="1"/>
        <v>695</v>
      </c>
      <c r="L6" s="12">
        <f t="shared" si="2"/>
        <v>0.13212927756653992</v>
      </c>
      <c r="M6" s="2">
        <v>115</v>
      </c>
      <c r="N6" s="2">
        <v>121</v>
      </c>
      <c r="O6" s="7">
        <f t="shared" si="3"/>
        <v>236</v>
      </c>
      <c r="P6" s="12">
        <f t="shared" si="4"/>
        <v>0.12566560170394037</v>
      </c>
      <c r="Q6" s="2">
        <v>61</v>
      </c>
      <c r="R6" s="2">
        <v>102</v>
      </c>
      <c r="S6" s="7">
        <f t="shared" si="5"/>
        <v>163</v>
      </c>
      <c r="T6" s="12">
        <f t="shared" si="6"/>
        <v>9.6850861556743911E-2</v>
      </c>
      <c r="U6" s="7">
        <v>102</v>
      </c>
      <c r="V6" s="12">
        <f t="shared" si="7"/>
        <v>0.16398713826366559</v>
      </c>
      <c r="X6">
        <f t="shared" si="8"/>
        <v>1376</v>
      </c>
      <c r="Y6" s="13">
        <f t="shared" si="9"/>
        <v>0.12743100574180405</v>
      </c>
      <c r="Z6" s="17">
        <f t="shared" si="10"/>
        <v>2.1663270976106688</v>
      </c>
      <c r="AA6" s="21"/>
      <c r="AB6" s="22">
        <v>2</v>
      </c>
      <c r="AC6" s="2" t="s">
        <v>2</v>
      </c>
      <c r="AD6">
        <v>0</v>
      </c>
      <c r="AG6" s="23"/>
    </row>
    <row r="7" spans="1:33" ht="19.95" customHeight="1" x14ac:dyDescent="0.3">
      <c r="A7" s="1">
        <v>4</v>
      </c>
      <c r="B7" s="2" t="s">
        <v>3</v>
      </c>
      <c r="C7" s="2">
        <v>2325</v>
      </c>
      <c r="D7" s="7">
        <v>304</v>
      </c>
      <c r="E7" s="12">
        <f t="shared" si="0"/>
        <v>0.22435424354243541</v>
      </c>
      <c r="F7" s="2">
        <v>239</v>
      </c>
      <c r="G7" s="2">
        <v>153</v>
      </c>
      <c r="H7" s="2">
        <v>353</v>
      </c>
      <c r="I7" s="2">
        <v>279</v>
      </c>
      <c r="J7" s="2">
        <v>266</v>
      </c>
      <c r="K7" s="7">
        <f t="shared" si="1"/>
        <v>1290</v>
      </c>
      <c r="L7" s="12">
        <f t="shared" si="2"/>
        <v>0.24524714828897337</v>
      </c>
      <c r="M7" s="2">
        <v>147</v>
      </c>
      <c r="N7" s="2">
        <v>133</v>
      </c>
      <c r="O7" s="7">
        <f t="shared" si="3"/>
        <v>280</v>
      </c>
      <c r="P7" s="12">
        <f t="shared" si="4"/>
        <v>0.14909478168264112</v>
      </c>
      <c r="Q7" s="2">
        <v>129</v>
      </c>
      <c r="R7" s="2">
        <v>181</v>
      </c>
      <c r="S7" s="7">
        <f t="shared" si="5"/>
        <v>310</v>
      </c>
      <c r="T7" s="12">
        <f t="shared" si="6"/>
        <v>0.18419489007724302</v>
      </c>
      <c r="U7" s="7">
        <v>141</v>
      </c>
      <c r="V7" s="12">
        <f t="shared" si="7"/>
        <v>0.22668810289389069</v>
      </c>
      <c r="X7">
        <f t="shared" si="8"/>
        <v>2325</v>
      </c>
      <c r="Y7" s="13">
        <f t="shared" si="9"/>
        <v>0.21531765141692907</v>
      </c>
      <c r="Z7" s="17">
        <f t="shared" si="10"/>
        <v>3.6604000740877942</v>
      </c>
      <c r="AA7" s="21"/>
      <c r="AB7" s="22">
        <v>5</v>
      </c>
      <c r="AC7" s="2" t="s">
        <v>3</v>
      </c>
      <c r="AD7">
        <v>5</v>
      </c>
      <c r="AG7" s="23"/>
    </row>
    <row r="8" spans="1:33" ht="19.95" customHeight="1" x14ac:dyDescent="0.3">
      <c r="A8" s="1">
        <v>5</v>
      </c>
      <c r="B8" s="2" t="s">
        <v>4</v>
      </c>
      <c r="C8" s="2">
        <v>1520</v>
      </c>
      <c r="D8" s="7">
        <v>233</v>
      </c>
      <c r="E8" s="12">
        <f t="shared" si="0"/>
        <v>0.17195571955719557</v>
      </c>
      <c r="F8" s="2">
        <v>155</v>
      </c>
      <c r="G8" s="2">
        <v>126</v>
      </c>
      <c r="H8" s="2">
        <v>125</v>
      </c>
      <c r="I8" s="2">
        <v>110</v>
      </c>
      <c r="J8" s="2">
        <v>94</v>
      </c>
      <c r="K8" s="7">
        <f t="shared" si="1"/>
        <v>610</v>
      </c>
      <c r="L8" s="12">
        <f t="shared" si="2"/>
        <v>0.11596958174904944</v>
      </c>
      <c r="M8" s="2">
        <v>151</v>
      </c>
      <c r="N8" s="2">
        <v>133</v>
      </c>
      <c r="O8" s="7">
        <f t="shared" si="3"/>
        <v>284</v>
      </c>
      <c r="P8" s="12">
        <f t="shared" si="4"/>
        <v>0.15122470713525027</v>
      </c>
      <c r="Q8" s="2">
        <v>134</v>
      </c>
      <c r="R8" s="2">
        <v>159</v>
      </c>
      <c r="S8" s="7">
        <f t="shared" si="5"/>
        <v>293</v>
      </c>
      <c r="T8" s="12">
        <f t="shared" si="6"/>
        <v>0.17409387997623291</v>
      </c>
      <c r="U8" s="7">
        <v>100</v>
      </c>
      <c r="V8" s="12">
        <f t="shared" si="7"/>
        <v>0.16077170418006431</v>
      </c>
      <c r="X8">
        <f t="shared" si="8"/>
        <v>1520</v>
      </c>
      <c r="Y8" s="13">
        <f t="shared" si="9"/>
        <v>0.1407668086682719</v>
      </c>
      <c r="Z8" s="17">
        <f t="shared" si="10"/>
        <v>2.3930357473606225</v>
      </c>
      <c r="AA8" s="21"/>
      <c r="AB8" s="22">
        <v>3</v>
      </c>
      <c r="AC8" s="2" t="s">
        <v>4</v>
      </c>
      <c r="AD8">
        <v>3</v>
      </c>
      <c r="AG8" s="23"/>
    </row>
    <row r="9" spans="1:33" ht="19.95" customHeight="1" x14ac:dyDescent="0.3">
      <c r="A9" s="1">
        <v>6</v>
      </c>
      <c r="B9" s="2" t="s">
        <v>5</v>
      </c>
      <c r="C9" s="2">
        <v>1109</v>
      </c>
      <c r="D9" s="7">
        <v>85</v>
      </c>
      <c r="E9" s="12">
        <f t="shared" si="0"/>
        <v>6.273062730627306E-2</v>
      </c>
      <c r="F9" s="2">
        <v>111</v>
      </c>
      <c r="G9" s="2">
        <v>97</v>
      </c>
      <c r="H9" s="2">
        <v>138</v>
      </c>
      <c r="I9" s="2">
        <v>106</v>
      </c>
      <c r="J9" s="2">
        <v>118</v>
      </c>
      <c r="K9" s="7">
        <f t="shared" si="1"/>
        <v>570</v>
      </c>
      <c r="L9" s="12">
        <f t="shared" si="2"/>
        <v>0.10836501901140684</v>
      </c>
      <c r="M9" s="2">
        <v>123</v>
      </c>
      <c r="N9" s="2">
        <v>95</v>
      </c>
      <c r="O9" s="7">
        <f t="shared" si="3"/>
        <v>218</v>
      </c>
      <c r="P9" s="12">
        <f t="shared" si="4"/>
        <v>0.11608093716719915</v>
      </c>
      <c r="Q9" s="2">
        <v>81</v>
      </c>
      <c r="R9" s="2">
        <v>110</v>
      </c>
      <c r="S9" s="7">
        <f t="shared" si="5"/>
        <v>191</v>
      </c>
      <c r="T9" s="12">
        <f t="shared" si="6"/>
        <v>0.11348781937017231</v>
      </c>
      <c r="U9" s="7">
        <v>45</v>
      </c>
      <c r="V9" s="12">
        <f t="shared" si="7"/>
        <v>7.2347266881028938E-2</v>
      </c>
      <c r="X9">
        <f t="shared" si="8"/>
        <v>1109</v>
      </c>
      <c r="Y9" s="13">
        <f t="shared" si="9"/>
        <v>0.10270420448231155</v>
      </c>
      <c r="Z9" s="17">
        <f t="shared" si="10"/>
        <v>1.7459714761992964</v>
      </c>
      <c r="AA9" s="21"/>
      <c r="AB9" s="22">
        <v>2</v>
      </c>
      <c r="AC9" s="2" t="s">
        <v>5</v>
      </c>
      <c r="AD9">
        <v>3</v>
      </c>
      <c r="AG9" s="23"/>
    </row>
    <row r="10" spans="1:33" ht="19.95" customHeight="1" x14ac:dyDescent="0.3">
      <c r="A10" s="1">
        <v>7</v>
      </c>
      <c r="B10" s="2" t="s">
        <v>6</v>
      </c>
      <c r="C10" s="2">
        <v>83</v>
      </c>
      <c r="D10" s="7">
        <v>11</v>
      </c>
      <c r="E10" s="12">
        <f t="shared" si="0"/>
        <v>8.1180811808118074E-3</v>
      </c>
      <c r="F10" s="2">
        <v>6</v>
      </c>
      <c r="G10" s="2">
        <v>17</v>
      </c>
      <c r="H10" s="2">
        <v>13</v>
      </c>
      <c r="I10" s="2">
        <v>8</v>
      </c>
      <c r="J10" s="2">
        <v>7</v>
      </c>
      <c r="K10" s="7">
        <f t="shared" si="1"/>
        <v>51</v>
      </c>
      <c r="L10" s="12">
        <f t="shared" si="2"/>
        <v>9.6958174904942969E-3</v>
      </c>
      <c r="M10" s="2">
        <v>7</v>
      </c>
      <c r="N10" s="2">
        <v>7</v>
      </c>
      <c r="O10" s="7">
        <f t="shared" si="3"/>
        <v>14</v>
      </c>
      <c r="P10" s="12">
        <f t="shared" si="4"/>
        <v>7.4547390841320556E-3</v>
      </c>
      <c r="Q10" s="2">
        <v>4</v>
      </c>
      <c r="R10" s="2">
        <v>2</v>
      </c>
      <c r="S10" s="7">
        <f t="shared" si="5"/>
        <v>6</v>
      </c>
      <c r="T10" s="12">
        <f t="shared" si="6"/>
        <v>3.5650623885918001E-3</v>
      </c>
      <c r="U10" s="7">
        <v>1</v>
      </c>
      <c r="V10" s="12">
        <f t="shared" si="7"/>
        <v>1.6077170418006431E-3</v>
      </c>
      <c r="X10">
        <f t="shared" si="8"/>
        <v>83</v>
      </c>
      <c r="Y10" s="13">
        <f t="shared" si="9"/>
        <v>7.6866086312280049E-3</v>
      </c>
      <c r="Z10" s="18">
        <f t="shared" si="10"/>
        <v>0.13067234673087608</v>
      </c>
      <c r="AA10" s="21"/>
      <c r="AC10" s="2"/>
    </row>
    <row r="11" spans="1:33" ht="19.95" customHeight="1" x14ac:dyDescent="0.3">
      <c r="A11" s="1">
        <v>8</v>
      </c>
      <c r="B11" s="2" t="s">
        <v>7</v>
      </c>
      <c r="C11" s="2">
        <v>693</v>
      </c>
      <c r="D11" s="7">
        <v>45</v>
      </c>
      <c r="E11" s="12">
        <f t="shared" si="0"/>
        <v>3.3210332103321034E-2</v>
      </c>
      <c r="F11" s="2">
        <v>65</v>
      </c>
      <c r="G11" s="2">
        <v>64</v>
      </c>
      <c r="H11" s="2">
        <v>107</v>
      </c>
      <c r="I11" s="2">
        <v>74</v>
      </c>
      <c r="J11" s="2">
        <v>59</v>
      </c>
      <c r="K11" s="7">
        <f t="shared" si="1"/>
        <v>369</v>
      </c>
      <c r="L11" s="12">
        <f t="shared" si="2"/>
        <v>7.0152091254752857E-2</v>
      </c>
      <c r="M11" s="2">
        <v>61</v>
      </c>
      <c r="N11" s="2">
        <v>64</v>
      </c>
      <c r="O11" s="7">
        <f t="shared" si="3"/>
        <v>125</v>
      </c>
      <c r="P11" s="12">
        <f t="shared" si="4"/>
        <v>6.6560170394036208E-2</v>
      </c>
      <c r="Q11" s="2">
        <v>55</v>
      </c>
      <c r="R11" s="2">
        <v>57</v>
      </c>
      <c r="S11" s="7">
        <f t="shared" si="5"/>
        <v>112</v>
      </c>
      <c r="T11" s="12">
        <f t="shared" si="6"/>
        <v>6.6547831253713607E-2</v>
      </c>
      <c r="U11" s="7">
        <v>42</v>
      </c>
      <c r="V11" s="12">
        <f t="shared" si="7"/>
        <v>6.7524115755627015E-2</v>
      </c>
      <c r="X11">
        <f t="shared" si="8"/>
        <v>693</v>
      </c>
      <c r="Y11" s="13">
        <f t="shared" si="9"/>
        <v>6.4178551583626592E-2</v>
      </c>
      <c r="Z11" s="17">
        <f t="shared" si="10"/>
        <v>1.0910353769216521</v>
      </c>
      <c r="AA11" s="21"/>
      <c r="AB11" s="22">
        <v>1</v>
      </c>
      <c r="AC11" s="2" t="s">
        <v>7</v>
      </c>
      <c r="AD11">
        <v>0</v>
      </c>
    </row>
    <row r="12" spans="1:33" ht="19.95" customHeight="1" x14ac:dyDescent="0.3">
      <c r="A12" s="1">
        <v>9</v>
      </c>
      <c r="B12" s="2" t="s">
        <v>8</v>
      </c>
      <c r="C12" s="2">
        <v>11</v>
      </c>
      <c r="D12" s="7">
        <v>0</v>
      </c>
      <c r="E12" s="12">
        <f t="shared" si="0"/>
        <v>0</v>
      </c>
      <c r="F12" s="2">
        <v>2</v>
      </c>
      <c r="G12" s="2">
        <v>0</v>
      </c>
      <c r="H12" s="2">
        <v>1</v>
      </c>
      <c r="I12" s="2">
        <v>2</v>
      </c>
      <c r="J12" s="2">
        <v>1</v>
      </c>
      <c r="K12" s="7">
        <f t="shared" si="1"/>
        <v>6</v>
      </c>
      <c r="L12" s="12">
        <f t="shared" si="2"/>
        <v>1.1406844106463879E-3</v>
      </c>
      <c r="M12" s="2">
        <v>1</v>
      </c>
      <c r="N12" s="2">
        <v>0</v>
      </c>
      <c r="O12" s="7">
        <f t="shared" si="3"/>
        <v>1</v>
      </c>
      <c r="P12" s="12">
        <f t="shared" si="4"/>
        <v>5.3248136315228972E-4</v>
      </c>
      <c r="Q12" s="2">
        <v>0</v>
      </c>
      <c r="R12" s="2">
        <v>4</v>
      </c>
      <c r="S12" s="7">
        <f t="shared" si="5"/>
        <v>4</v>
      </c>
      <c r="T12" s="12">
        <f t="shared" si="6"/>
        <v>2.3767082590612004E-3</v>
      </c>
      <c r="U12" s="7">
        <v>0</v>
      </c>
      <c r="V12" s="12">
        <f t="shared" si="7"/>
        <v>0</v>
      </c>
      <c r="X12">
        <f t="shared" si="8"/>
        <v>11</v>
      </c>
      <c r="Y12" s="13">
        <f t="shared" si="9"/>
        <v>1.0187071679940731E-3</v>
      </c>
      <c r="Z12" s="18">
        <f t="shared" si="10"/>
        <v>1.7318021855899243E-2</v>
      </c>
      <c r="AA12" s="21"/>
      <c r="AD12" s="16">
        <v>3</v>
      </c>
      <c r="AE12" s="15" t="s">
        <v>47</v>
      </c>
    </row>
    <row r="13" spans="1:33" x14ac:dyDescent="0.3">
      <c r="A13" s="1">
        <v>10</v>
      </c>
      <c r="B13" s="2" t="s">
        <v>9</v>
      </c>
      <c r="C13" s="2">
        <v>284</v>
      </c>
      <c r="D13" s="7">
        <v>19</v>
      </c>
      <c r="E13" s="12">
        <f t="shared" si="0"/>
        <v>1.4022140221402213E-2</v>
      </c>
      <c r="F13" s="2">
        <v>35</v>
      </c>
      <c r="G13" s="2">
        <v>46</v>
      </c>
      <c r="H13" s="2">
        <v>32</v>
      </c>
      <c r="I13" s="2">
        <v>24</v>
      </c>
      <c r="J13" s="2">
        <v>21</v>
      </c>
      <c r="K13" s="7">
        <f t="shared" si="1"/>
        <v>158</v>
      </c>
      <c r="L13" s="12">
        <f t="shared" si="2"/>
        <v>3.0038022813688212E-2</v>
      </c>
      <c r="M13" s="2">
        <v>23</v>
      </c>
      <c r="N13" s="2">
        <v>23</v>
      </c>
      <c r="O13" s="7">
        <f t="shared" si="3"/>
        <v>46</v>
      </c>
      <c r="P13" s="12">
        <f t="shared" si="4"/>
        <v>2.4494142705005325E-2</v>
      </c>
      <c r="Q13" s="2">
        <v>13</v>
      </c>
      <c r="R13" s="2">
        <v>31</v>
      </c>
      <c r="S13" s="7">
        <f t="shared" si="5"/>
        <v>44</v>
      </c>
      <c r="T13" s="12">
        <f t="shared" si="6"/>
        <v>2.6143790849673203E-2</v>
      </c>
      <c r="U13" s="7">
        <v>17</v>
      </c>
      <c r="V13" s="12">
        <f t="shared" si="7"/>
        <v>2.7331189710610933E-2</v>
      </c>
      <c r="X13">
        <f t="shared" si="8"/>
        <v>284</v>
      </c>
      <c r="Y13" s="13">
        <f t="shared" si="9"/>
        <v>2.6301166882756067E-2</v>
      </c>
      <c r="Z13" s="24">
        <f t="shared" si="10"/>
        <v>0.44711983700685315</v>
      </c>
      <c r="AA13" s="21"/>
      <c r="AC13" s="18"/>
    </row>
    <row r="14" spans="1:33" x14ac:dyDescent="0.3">
      <c r="A14" s="1">
        <v>11</v>
      </c>
      <c r="B14" s="2" t="s">
        <v>10</v>
      </c>
      <c r="C14" s="2">
        <v>281</v>
      </c>
      <c r="D14" s="7">
        <v>36</v>
      </c>
      <c r="E14" s="12">
        <f t="shared" si="0"/>
        <v>2.6568265682656828E-2</v>
      </c>
      <c r="F14" s="2">
        <v>26</v>
      </c>
      <c r="G14" s="2">
        <v>20</v>
      </c>
      <c r="H14" s="2">
        <v>43</v>
      </c>
      <c r="I14" s="2">
        <v>18</v>
      </c>
      <c r="J14" s="2">
        <v>29</v>
      </c>
      <c r="K14" s="7">
        <f t="shared" si="1"/>
        <v>136</v>
      </c>
      <c r="L14" s="12">
        <f t="shared" si="2"/>
        <v>2.5855513307984791E-2</v>
      </c>
      <c r="M14" s="2">
        <v>28</v>
      </c>
      <c r="N14" s="2">
        <v>35</v>
      </c>
      <c r="O14" s="7">
        <f t="shared" si="3"/>
        <v>63</v>
      </c>
      <c r="P14" s="12">
        <f t="shared" si="4"/>
        <v>3.3546325878594248E-2</v>
      </c>
      <c r="Q14" s="2">
        <v>11</v>
      </c>
      <c r="R14" s="2">
        <v>25</v>
      </c>
      <c r="S14" s="7">
        <f t="shared" si="5"/>
        <v>36</v>
      </c>
      <c r="T14" s="12">
        <f t="shared" si="6"/>
        <v>2.1390374331550801E-2</v>
      </c>
      <c r="U14" s="7">
        <v>10</v>
      </c>
      <c r="V14" s="12">
        <f t="shared" si="7"/>
        <v>1.607717041800643E-2</v>
      </c>
      <c r="X14">
        <f t="shared" si="8"/>
        <v>281</v>
      </c>
      <c r="Y14" s="13">
        <f t="shared" si="9"/>
        <v>2.6023337655121319E-2</v>
      </c>
      <c r="Z14" s="18">
        <f t="shared" si="10"/>
        <v>0.44239674013706243</v>
      </c>
      <c r="AA14" s="21"/>
    </row>
    <row r="15" spans="1:33" x14ac:dyDescent="0.3">
      <c r="A15" s="1">
        <v>12</v>
      </c>
      <c r="B15" s="2" t="s">
        <v>11</v>
      </c>
      <c r="C15" s="2">
        <v>9</v>
      </c>
      <c r="D15" s="7">
        <v>0</v>
      </c>
      <c r="E15" s="12">
        <f t="shared" si="0"/>
        <v>0</v>
      </c>
      <c r="F15" s="2">
        <v>0</v>
      </c>
      <c r="G15" s="2">
        <v>0</v>
      </c>
      <c r="H15" s="2">
        <v>1</v>
      </c>
      <c r="I15" s="2">
        <v>0</v>
      </c>
      <c r="J15" s="2">
        <v>2</v>
      </c>
      <c r="K15" s="7">
        <f t="shared" si="1"/>
        <v>3</v>
      </c>
      <c r="L15" s="12">
        <f t="shared" si="2"/>
        <v>5.7034220532319393E-4</v>
      </c>
      <c r="M15" s="2">
        <v>2</v>
      </c>
      <c r="N15" s="2">
        <v>3</v>
      </c>
      <c r="O15" s="7">
        <f t="shared" si="3"/>
        <v>5</v>
      </c>
      <c r="P15" s="12">
        <f t="shared" si="4"/>
        <v>2.6624068157614484E-3</v>
      </c>
      <c r="Q15" s="2">
        <v>1</v>
      </c>
      <c r="R15" s="2">
        <v>0</v>
      </c>
      <c r="S15" s="7">
        <f t="shared" si="5"/>
        <v>1</v>
      </c>
      <c r="T15" s="12">
        <f t="shared" si="6"/>
        <v>5.941770647653001E-4</v>
      </c>
      <c r="U15" s="7">
        <v>0</v>
      </c>
      <c r="V15" s="12">
        <f t="shared" si="7"/>
        <v>0</v>
      </c>
      <c r="X15">
        <f t="shared" si="8"/>
        <v>9</v>
      </c>
      <c r="Y15" s="13">
        <f t="shared" si="9"/>
        <v>8.3348768290424156E-4</v>
      </c>
      <c r="Z15" s="18">
        <f t="shared" si="10"/>
        <v>1.4169290609372106E-2</v>
      </c>
      <c r="AA15" s="21"/>
    </row>
    <row r="16" spans="1:33" x14ac:dyDescent="0.3">
      <c r="A16" s="1">
        <v>13</v>
      </c>
      <c r="B16" s="2" t="s">
        <v>12</v>
      </c>
      <c r="C16" s="2">
        <v>38</v>
      </c>
      <c r="D16" s="7">
        <v>7</v>
      </c>
      <c r="E16" s="12">
        <f t="shared" si="0"/>
        <v>5.1660516605166054E-3</v>
      </c>
      <c r="F16" s="2">
        <v>1</v>
      </c>
      <c r="G16" s="2">
        <v>1</v>
      </c>
      <c r="H16" s="2">
        <v>5</v>
      </c>
      <c r="I16" s="2">
        <v>6</v>
      </c>
      <c r="J16" s="2">
        <v>3</v>
      </c>
      <c r="K16" s="7">
        <f t="shared" si="1"/>
        <v>16</v>
      </c>
      <c r="L16" s="12">
        <f t="shared" si="2"/>
        <v>3.041825095057034E-3</v>
      </c>
      <c r="M16" s="2">
        <v>6</v>
      </c>
      <c r="N16" s="2">
        <v>1</v>
      </c>
      <c r="O16" s="7">
        <f t="shared" si="3"/>
        <v>7</v>
      </c>
      <c r="P16" s="12">
        <f t="shared" si="4"/>
        <v>3.7273695420660278E-3</v>
      </c>
      <c r="Q16" s="2">
        <v>4</v>
      </c>
      <c r="R16" s="2">
        <v>2</v>
      </c>
      <c r="S16" s="7">
        <f t="shared" si="5"/>
        <v>6</v>
      </c>
      <c r="T16" s="12">
        <f t="shared" si="6"/>
        <v>3.5650623885918001E-3</v>
      </c>
      <c r="U16" s="7">
        <v>2</v>
      </c>
      <c r="V16" s="12">
        <f t="shared" si="7"/>
        <v>3.2154340836012861E-3</v>
      </c>
      <c r="X16">
        <f t="shared" si="8"/>
        <v>38</v>
      </c>
      <c r="Y16" s="13">
        <f t="shared" si="9"/>
        <v>3.5191702167067978E-3</v>
      </c>
      <c r="Z16" s="18">
        <f t="shared" si="10"/>
        <v>5.9825893684015564E-2</v>
      </c>
      <c r="AA16" s="21"/>
    </row>
    <row r="17" spans="1:29" x14ac:dyDescent="0.3">
      <c r="A17" s="1">
        <v>14</v>
      </c>
      <c r="B17" s="2" t="s">
        <v>13</v>
      </c>
      <c r="C17" s="2">
        <v>64</v>
      </c>
      <c r="D17" s="7">
        <v>2</v>
      </c>
      <c r="E17" s="12">
        <f t="shared" si="0"/>
        <v>1.4760147601476014E-3</v>
      </c>
      <c r="F17" s="2">
        <v>13</v>
      </c>
      <c r="G17" s="2">
        <v>4</v>
      </c>
      <c r="H17" s="2">
        <v>23</v>
      </c>
      <c r="I17" s="2">
        <v>8</v>
      </c>
      <c r="J17" s="2">
        <v>14</v>
      </c>
      <c r="K17" s="7">
        <f t="shared" si="1"/>
        <v>62</v>
      </c>
      <c r="L17" s="12">
        <f t="shared" si="2"/>
        <v>1.1787072243346007E-2</v>
      </c>
      <c r="M17" s="2">
        <v>0</v>
      </c>
      <c r="N17" s="2">
        <v>0</v>
      </c>
      <c r="O17" s="7">
        <f t="shared" si="3"/>
        <v>0</v>
      </c>
      <c r="P17" s="12">
        <f t="shared" si="4"/>
        <v>0</v>
      </c>
      <c r="Q17" s="2">
        <v>0</v>
      </c>
      <c r="R17" s="2">
        <v>0</v>
      </c>
      <c r="S17" s="7">
        <f t="shared" si="5"/>
        <v>0</v>
      </c>
      <c r="T17" s="12">
        <f t="shared" si="6"/>
        <v>0</v>
      </c>
      <c r="U17" s="7">
        <v>0</v>
      </c>
      <c r="V17" s="12">
        <f t="shared" si="7"/>
        <v>0</v>
      </c>
      <c r="X17">
        <f t="shared" si="8"/>
        <v>64</v>
      </c>
      <c r="Y17" s="13">
        <f t="shared" si="9"/>
        <v>5.9270235228746065E-3</v>
      </c>
      <c r="Z17" s="18">
        <f t="shared" si="10"/>
        <v>0.10075939988886831</v>
      </c>
      <c r="AA17" s="21"/>
    </row>
    <row r="18" spans="1:29" x14ac:dyDescent="0.3">
      <c r="A18" s="1">
        <v>15</v>
      </c>
      <c r="B18" s="2" t="s">
        <v>14</v>
      </c>
      <c r="C18" s="2">
        <v>19</v>
      </c>
      <c r="D18" s="7">
        <v>2</v>
      </c>
      <c r="E18" s="12">
        <f t="shared" si="0"/>
        <v>1.4760147601476014E-3</v>
      </c>
      <c r="F18" s="2">
        <v>1</v>
      </c>
      <c r="G18" s="2">
        <v>0</v>
      </c>
      <c r="H18" s="2">
        <v>2</v>
      </c>
      <c r="I18" s="2">
        <v>1</v>
      </c>
      <c r="J18" s="2">
        <v>5</v>
      </c>
      <c r="K18" s="7">
        <f t="shared" si="1"/>
        <v>9</v>
      </c>
      <c r="L18" s="12">
        <f t="shared" si="2"/>
        <v>1.7110266159695818E-3</v>
      </c>
      <c r="M18" s="2">
        <v>2</v>
      </c>
      <c r="N18" s="2">
        <v>1</v>
      </c>
      <c r="O18" s="7">
        <f t="shared" si="3"/>
        <v>3</v>
      </c>
      <c r="P18" s="12">
        <f t="shared" si="4"/>
        <v>1.5974440894568689E-3</v>
      </c>
      <c r="Q18" s="2">
        <v>1</v>
      </c>
      <c r="R18" s="2">
        <v>2</v>
      </c>
      <c r="S18" s="7">
        <f t="shared" si="5"/>
        <v>3</v>
      </c>
      <c r="T18" s="12">
        <f t="shared" si="6"/>
        <v>1.7825311942959001E-3</v>
      </c>
      <c r="U18" s="7">
        <v>2</v>
      </c>
      <c r="V18" s="12">
        <f t="shared" si="7"/>
        <v>3.2154340836012861E-3</v>
      </c>
      <c r="X18">
        <f t="shared" si="8"/>
        <v>19</v>
      </c>
      <c r="Y18" s="13">
        <f t="shared" si="9"/>
        <v>1.7595851083533989E-3</v>
      </c>
      <c r="Z18" s="18">
        <f t="shared" si="10"/>
        <v>2.9912946842007782E-2</v>
      </c>
      <c r="AA18" s="21"/>
    </row>
    <row r="19" spans="1:29" x14ac:dyDescent="0.3">
      <c r="A19" s="1">
        <v>16</v>
      </c>
      <c r="B19" s="2" t="s">
        <v>15</v>
      </c>
      <c r="C19" s="2">
        <v>168</v>
      </c>
      <c r="D19" s="7">
        <v>28</v>
      </c>
      <c r="E19" s="12">
        <f t="shared" si="0"/>
        <v>2.0664206642066422E-2</v>
      </c>
      <c r="F19" s="2">
        <v>11</v>
      </c>
      <c r="G19" s="2">
        <v>9</v>
      </c>
      <c r="H19" s="2">
        <v>22</v>
      </c>
      <c r="I19" s="2">
        <v>27</v>
      </c>
      <c r="J19" s="2">
        <v>12</v>
      </c>
      <c r="K19" s="7">
        <f t="shared" si="1"/>
        <v>81</v>
      </c>
      <c r="L19" s="12">
        <f t="shared" si="2"/>
        <v>1.5399239543726236E-2</v>
      </c>
      <c r="M19" s="2">
        <v>12</v>
      </c>
      <c r="N19" s="2">
        <v>13</v>
      </c>
      <c r="O19" s="7">
        <f t="shared" si="3"/>
        <v>25</v>
      </c>
      <c r="P19" s="12">
        <f t="shared" si="4"/>
        <v>1.3312034078807242E-2</v>
      </c>
      <c r="Q19" s="2">
        <v>8</v>
      </c>
      <c r="R19" s="2">
        <v>22</v>
      </c>
      <c r="S19" s="7">
        <f t="shared" si="5"/>
        <v>30</v>
      </c>
      <c r="T19" s="12">
        <f t="shared" si="6"/>
        <v>1.7825311942959002E-2</v>
      </c>
      <c r="U19" s="7">
        <v>4</v>
      </c>
      <c r="V19" s="12">
        <f t="shared" si="7"/>
        <v>6.4308681672025723E-3</v>
      </c>
      <c r="X19">
        <f t="shared" si="8"/>
        <v>168</v>
      </c>
      <c r="Y19" s="13">
        <f t="shared" si="9"/>
        <v>1.5558436747545841E-2</v>
      </c>
      <c r="Z19" s="18">
        <f t="shared" si="10"/>
        <v>0.2644934247082793</v>
      </c>
      <c r="AA19" s="21"/>
    </row>
    <row r="20" spans="1:29" x14ac:dyDescent="0.3">
      <c r="A20" s="1">
        <v>17</v>
      </c>
      <c r="B20" s="2" t="s">
        <v>16</v>
      </c>
      <c r="C20" s="2">
        <v>3</v>
      </c>
      <c r="D20" s="7">
        <v>0</v>
      </c>
      <c r="E20" s="12">
        <f t="shared" si="0"/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7">
        <f t="shared" si="1"/>
        <v>1</v>
      </c>
      <c r="L20" s="12">
        <f t="shared" si="2"/>
        <v>1.9011406844106463E-4</v>
      </c>
      <c r="M20" s="2">
        <v>1</v>
      </c>
      <c r="N20" s="2">
        <v>1</v>
      </c>
      <c r="O20" s="7">
        <f t="shared" si="3"/>
        <v>2</v>
      </c>
      <c r="P20" s="12">
        <f t="shared" si="4"/>
        <v>1.0649627263045794E-3</v>
      </c>
      <c r="Q20" s="2">
        <v>0</v>
      </c>
      <c r="R20" s="2">
        <v>0</v>
      </c>
      <c r="S20" s="7">
        <f t="shared" si="5"/>
        <v>0</v>
      </c>
      <c r="T20" s="12">
        <f t="shared" si="6"/>
        <v>0</v>
      </c>
      <c r="U20" s="7">
        <v>0</v>
      </c>
      <c r="V20" s="12">
        <f t="shared" si="7"/>
        <v>0</v>
      </c>
      <c r="X20">
        <f t="shared" si="8"/>
        <v>3</v>
      </c>
      <c r="Y20" s="13">
        <f t="shared" si="9"/>
        <v>2.7782922763474715E-4</v>
      </c>
      <c r="Z20" s="18">
        <f t="shared" si="10"/>
        <v>4.7230968697907017E-3</v>
      </c>
      <c r="AA20" s="21"/>
    </row>
    <row r="21" spans="1:29" x14ac:dyDescent="0.3">
      <c r="A21" s="1">
        <v>18</v>
      </c>
      <c r="B21" s="2" t="s">
        <v>17</v>
      </c>
      <c r="C21" s="2">
        <v>2</v>
      </c>
      <c r="D21" s="7">
        <v>0</v>
      </c>
      <c r="E21" s="12">
        <f t="shared" si="0"/>
        <v>0</v>
      </c>
      <c r="F21" s="2">
        <v>1</v>
      </c>
      <c r="G21" s="2">
        <v>0</v>
      </c>
      <c r="H21" s="2">
        <v>1</v>
      </c>
      <c r="I21" s="2">
        <v>0</v>
      </c>
      <c r="J21" s="2">
        <v>0</v>
      </c>
      <c r="K21" s="7">
        <f t="shared" si="1"/>
        <v>2</v>
      </c>
      <c r="L21" s="12">
        <f t="shared" si="2"/>
        <v>3.8022813688212925E-4</v>
      </c>
      <c r="M21" s="2">
        <v>0</v>
      </c>
      <c r="N21" s="2">
        <v>0</v>
      </c>
      <c r="O21" s="7">
        <f t="shared" si="3"/>
        <v>0</v>
      </c>
      <c r="P21" s="12">
        <f t="shared" si="4"/>
        <v>0</v>
      </c>
      <c r="Q21" s="2">
        <v>0</v>
      </c>
      <c r="R21" s="2">
        <v>0</v>
      </c>
      <c r="S21" s="7">
        <f t="shared" si="5"/>
        <v>0</v>
      </c>
      <c r="T21" s="12">
        <f t="shared" si="6"/>
        <v>0</v>
      </c>
      <c r="U21" s="7">
        <v>0</v>
      </c>
      <c r="V21" s="12">
        <f t="shared" si="7"/>
        <v>0</v>
      </c>
      <c r="X21">
        <f t="shared" si="8"/>
        <v>2</v>
      </c>
      <c r="Y21" s="13">
        <f t="shared" si="9"/>
        <v>1.8521948508983145E-4</v>
      </c>
      <c r="Z21" s="18">
        <f t="shared" si="10"/>
        <v>3.1487312465271347E-3</v>
      </c>
      <c r="AA21" s="21"/>
    </row>
    <row r="22" spans="1:29" x14ac:dyDescent="0.3">
      <c r="A22" s="1">
        <v>19</v>
      </c>
      <c r="B22" s="2" t="s">
        <v>18</v>
      </c>
      <c r="C22" s="2">
        <v>1</v>
      </c>
      <c r="D22" s="7">
        <v>0</v>
      </c>
      <c r="E22" s="12">
        <f t="shared" si="0"/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7">
        <f t="shared" si="1"/>
        <v>1</v>
      </c>
      <c r="L22" s="12">
        <f t="shared" si="2"/>
        <v>1.9011406844106463E-4</v>
      </c>
      <c r="M22" s="2">
        <v>0</v>
      </c>
      <c r="N22" s="2">
        <v>0</v>
      </c>
      <c r="O22" s="7">
        <f t="shared" si="3"/>
        <v>0</v>
      </c>
      <c r="P22" s="12">
        <f t="shared" si="4"/>
        <v>0</v>
      </c>
      <c r="Q22" s="2">
        <v>0</v>
      </c>
      <c r="R22" s="2">
        <v>0</v>
      </c>
      <c r="S22" s="7">
        <f t="shared" si="5"/>
        <v>0</v>
      </c>
      <c r="T22" s="12">
        <f t="shared" si="6"/>
        <v>0</v>
      </c>
      <c r="U22" s="7">
        <v>0</v>
      </c>
      <c r="V22" s="12">
        <f t="shared" si="7"/>
        <v>0</v>
      </c>
      <c r="X22">
        <f t="shared" si="8"/>
        <v>1</v>
      </c>
      <c r="Y22" s="13">
        <f t="shared" si="9"/>
        <v>9.2609742544915726E-5</v>
      </c>
      <c r="Z22" s="18">
        <f t="shared" si="10"/>
        <v>1.5743656232635674E-3</v>
      </c>
      <c r="AA22" s="21"/>
    </row>
    <row r="23" spans="1:29" x14ac:dyDescent="0.3">
      <c r="A23" s="1">
        <v>20</v>
      </c>
      <c r="B23" s="2" t="s">
        <v>19</v>
      </c>
      <c r="C23" s="2">
        <v>19</v>
      </c>
      <c r="D23" s="7">
        <v>1</v>
      </c>
      <c r="E23" s="12">
        <f t="shared" si="0"/>
        <v>7.3800738007380072E-4</v>
      </c>
      <c r="F23" s="2">
        <v>0</v>
      </c>
      <c r="G23" s="2">
        <v>0</v>
      </c>
      <c r="H23" s="2">
        <v>5</v>
      </c>
      <c r="I23" s="2">
        <v>1</v>
      </c>
      <c r="J23" s="2">
        <v>3</v>
      </c>
      <c r="K23" s="7">
        <f t="shared" si="1"/>
        <v>9</v>
      </c>
      <c r="L23" s="12">
        <f t="shared" si="2"/>
        <v>1.7110266159695818E-3</v>
      </c>
      <c r="M23" s="2">
        <v>2</v>
      </c>
      <c r="N23" s="2">
        <v>1</v>
      </c>
      <c r="O23" s="7">
        <f t="shared" si="3"/>
        <v>3</v>
      </c>
      <c r="P23" s="12">
        <f t="shared" si="4"/>
        <v>1.5974440894568689E-3</v>
      </c>
      <c r="Q23" s="2">
        <v>1</v>
      </c>
      <c r="R23" s="2">
        <v>3</v>
      </c>
      <c r="S23" s="7">
        <f t="shared" si="5"/>
        <v>4</v>
      </c>
      <c r="T23" s="12">
        <f t="shared" si="6"/>
        <v>2.3767082590612004E-3</v>
      </c>
      <c r="U23" s="7">
        <v>2</v>
      </c>
      <c r="V23" s="12">
        <f t="shared" si="7"/>
        <v>3.2154340836012861E-3</v>
      </c>
      <c r="X23">
        <f t="shared" si="8"/>
        <v>19</v>
      </c>
      <c r="Y23" s="13">
        <f t="shared" si="9"/>
        <v>1.7595851083533989E-3</v>
      </c>
      <c r="Z23" s="18">
        <f t="shared" si="10"/>
        <v>2.9912946842007782E-2</v>
      </c>
      <c r="AA23" s="21"/>
    </row>
    <row r="24" spans="1:29" x14ac:dyDescent="0.3">
      <c r="A24" s="1">
        <v>21</v>
      </c>
      <c r="B24" s="2" t="s">
        <v>20</v>
      </c>
      <c r="C24" s="2">
        <v>0</v>
      </c>
      <c r="D24" s="7">
        <v>0</v>
      </c>
      <c r="E24" s="12">
        <f t="shared" si="0"/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7">
        <f t="shared" si="1"/>
        <v>0</v>
      </c>
      <c r="L24" s="12">
        <f t="shared" si="2"/>
        <v>0</v>
      </c>
      <c r="M24" s="2">
        <v>0</v>
      </c>
      <c r="N24" s="2">
        <v>0</v>
      </c>
      <c r="O24" s="7">
        <f t="shared" si="3"/>
        <v>0</v>
      </c>
      <c r="P24" s="12">
        <f t="shared" si="4"/>
        <v>0</v>
      </c>
      <c r="Q24" s="2">
        <v>0</v>
      </c>
      <c r="R24" s="2">
        <v>0</v>
      </c>
      <c r="S24" s="7">
        <f t="shared" si="5"/>
        <v>0</v>
      </c>
      <c r="T24" s="12">
        <f t="shared" si="6"/>
        <v>0</v>
      </c>
      <c r="U24" s="7">
        <v>0</v>
      </c>
      <c r="V24" s="12">
        <f t="shared" si="7"/>
        <v>0</v>
      </c>
      <c r="X24">
        <f t="shared" si="8"/>
        <v>0</v>
      </c>
      <c r="Y24" s="13">
        <f t="shared" si="9"/>
        <v>0</v>
      </c>
      <c r="Z24" s="18">
        <f t="shared" si="10"/>
        <v>0</v>
      </c>
      <c r="AA24" s="21"/>
    </row>
    <row r="25" spans="1:29" x14ac:dyDescent="0.3">
      <c r="A25" s="1">
        <v>22</v>
      </c>
      <c r="B25" s="2" t="s">
        <v>21</v>
      </c>
      <c r="C25" s="2">
        <v>5</v>
      </c>
      <c r="D25" s="7">
        <v>2</v>
      </c>
      <c r="E25" s="12">
        <f t="shared" si="0"/>
        <v>1.4760147601476014E-3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7">
        <f t="shared" si="1"/>
        <v>1</v>
      </c>
      <c r="L25" s="12">
        <f t="shared" si="2"/>
        <v>1.9011406844106463E-4</v>
      </c>
      <c r="M25" s="2">
        <v>0</v>
      </c>
      <c r="N25" s="2">
        <v>0</v>
      </c>
      <c r="O25" s="7">
        <f t="shared" si="3"/>
        <v>0</v>
      </c>
      <c r="P25" s="12">
        <f t="shared" si="4"/>
        <v>0</v>
      </c>
      <c r="Q25" s="2">
        <v>1</v>
      </c>
      <c r="R25" s="2">
        <v>1</v>
      </c>
      <c r="S25" s="7">
        <f t="shared" si="5"/>
        <v>2</v>
      </c>
      <c r="T25" s="12">
        <f t="shared" si="6"/>
        <v>1.1883541295306002E-3</v>
      </c>
      <c r="U25" s="7">
        <v>0</v>
      </c>
      <c r="V25" s="12">
        <f t="shared" si="7"/>
        <v>0</v>
      </c>
      <c r="X25">
        <f t="shared" si="8"/>
        <v>5</v>
      </c>
      <c r="Y25" s="13">
        <f t="shared" si="9"/>
        <v>4.630487127245786E-4</v>
      </c>
      <c r="Z25" s="18">
        <f t="shared" si="10"/>
        <v>7.8718281163178364E-3</v>
      </c>
      <c r="AA25" s="21"/>
    </row>
    <row r="26" spans="1:29" x14ac:dyDescent="0.3">
      <c r="A26" s="1">
        <v>23</v>
      </c>
      <c r="B26" s="2" t="s">
        <v>22</v>
      </c>
      <c r="C26" s="2">
        <v>1</v>
      </c>
      <c r="D26" s="7">
        <v>1</v>
      </c>
      <c r="E26" s="12">
        <f t="shared" si="0"/>
        <v>7.3800738007380072E-4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7">
        <f t="shared" si="1"/>
        <v>0</v>
      </c>
      <c r="L26" s="12">
        <f t="shared" si="2"/>
        <v>0</v>
      </c>
      <c r="M26" s="2">
        <v>0</v>
      </c>
      <c r="N26" s="2">
        <v>0</v>
      </c>
      <c r="O26" s="7">
        <f t="shared" si="3"/>
        <v>0</v>
      </c>
      <c r="P26" s="12">
        <f t="shared" si="4"/>
        <v>0</v>
      </c>
      <c r="Q26" s="2">
        <v>0</v>
      </c>
      <c r="R26" s="2">
        <v>0</v>
      </c>
      <c r="S26" s="7">
        <f t="shared" si="5"/>
        <v>0</v>
      </c>
      <c r="T26" s="12">
        <f t="shared" si="6"/>
        <v>0</v>
      </c>
      <c r="U26" s="7">
        <v>0</v>
      </c>
      <c r="V26" s="12">
        <f t="shared" si="7"/>
        <v>0</v>
      </c>
      <c r="X26">
        <f t="shared" si="8"/>
        <v>1</v>
      </c>
      <c r="Y26" s="13">
        <f t="shared" si="9"/>
        <v>9.2609742544915726E-5</v>
      </c>
      <c r="Z26" s="18">
        <f t="shared" si="10"/>
        <v>1.5743656232635674E-3</v>
      </c>
      <c r="AA26" s="21"/>
    </row>
    <row r="27" spans="1:29" x14ac:dyDescent="0.3">
      <c r="C27">
        <f>SUM(C4:C26)</f>
        <v>10798</v>
      </c>
      <c r="D27" s="5">
        <f>SUM(D4:D26)</f>
        <v>1355</v>
      </c>
      <c r="E27" s="12">
        <f t="shared" si="0"/>
        <v>1</v>
      </c>
      <c r="F27" s="5">
        <f t="shared" ref="F27:K27" si="11">SUM(F4:F26)</f>
        <v>1033</v>
      </c>
      <c r="G27" s="5">
        <f t="shared" si="11"/>
        <v>851</v>
      </c>
      <c r="H27" s="5">
        <f t="shared" si="11"/>
        <v>1297</v>
      </c>
      <c r="I27" s="5">
        <f t="shared" si="11"/>
        <v>1030</v>
      </c>
      <c r="J27" s="5">
        <f t="shared" si="11"/>
        <v>1049</v>
      </c>
      <c r="K27" s="5">
        <f t="shared" si="11"/>
        <v>5260</v>
      </c>
      <c r="L27" s="12">
        <f t="shared" si="2"/>
        <v>1</v>
      </c>
      <c r="M27" s="5">
        <f t="shared" ref="M27:O27" si="12">SUM(M4:M26)</f>
        <v>966</v>
      </c>
      <c r="N27" s="5">
        <f t="shared" si="12"/>
        <v>912</v>
      </c>
      <c r="O27" s="5">
        <f t="shared" si="12"/>
        <v>1878</v>
      </c>
      <c r="P27" s="12">
        <f t="shared" si="4"/>
        <v>1</v>
      </c>
      <c r="Q27" s="5">
        <f t="shared" ref="Q27:S27" si="13">SUM(Q4:Q26)</f>
        <v>707</v>
      </c>
      <c r="R27" s="5">
        <f t="shared" si="13"/>
        <v>976</v>
      </c>
      <c r="S27" s="5">
        <f t="shared" si="13"/>
        <v>1683</v>
      </c>
      <c r="T27" s="12">
        <f t="shared" si="6"/>
        <v>1</v>
      </c>
      <c r="U27" s="5">
        <f>SUM(U4:U26)</f>
        <v>622</v>
      </c>
      <c r="V27" s="12">
        <f t="shared" si="7"/>
        <v>1</v>
      </c>
      <c r="X27">
        <f>SUM(X4:X26)</f>
        <v>10798</v>
      </c>
      <c r="Y27" s="13">
        <f t="shared" si="9"/>
        <v>1</v>
      </c>
      <c r="Z27" s="14">
        <f>SUM(Z4:Z26)</f>
        <v>17.000000000000004</v>
      </c>
      <c r="AA27" s="20"/>
      <c r="AC27" s="14"/>
    </row>
    <row r="28" spans="1:29" s="25" customFormat="1" x14ac:dyDescent="0.3">
      <c r="AA28" s="19"/>
      <c r="AB28" s="20"/>
    </row>
    <row r="29" spans="1:29" s="25" customFormat="1" x14ac:dyDescent="0.3">
      <c r="AA29" s="19"/>
      <c r="AB29" s="20"/>
    </row>
    <row r="30" spans="1:29" x14ac:dyDescent="0.3">
      <c r="B30" t="s">
        <v>52</v>
      </c>
      <c r="C30" t="s">
        <v>26</v>
      </c>
      <c r="D30" s="25" t="s">
        <v>29</v>
      </c>
      <c r="E30" s="25" t="s">
        <v>36</v>
      </c>
      <c r="F30" s="25" t="s">
        <v>33</v>
      </c>
      <c r="G30" s="25" t="s">
        <v>54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9" x14ac:dyDescent="0.3">
      <c r="A31">
        <v>1</v>
      </c>
      <c r="B31" t="s">
        <v>42</v>
      </c>
      <c r="C31" t="s">
        <v>40</v>
      </c>
      <c r="D31" s="25" t="s">
        <v>42</v>
      </c>
      <c r="E31" s="25" t="s">
        <v>40</v>
      </c>
      <c r="F31" s="25" t="s">
        <v>40</v>
      </c>
      <c r="G31" s="25" t="s">
        <v>40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9" x14ac:dyDescent="0.3">
      <c r="A32">
        <v>2</v>
      </c>
      <c r="B32" t="s">
        <v>40</v>
      </c>
      <c r="C32" t="s">
        <v>42</v>
      </c>
      <c r="D32" s="25" t="s">
        <v>40</v>
      </c>
      <c r="E32" s="25" t="s">
        <v>42</v>
      </c>
      <c r="F32" s="25" t="s">
        <v>44</v>
      </c>
      <c r="G32" s="25" t="s">
        <v>42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x14ac:dyDescent="0.3">
      <c r="A33">
        <v>3</v>
      </c>
      <c r="B33" t="s">
        <v>44</v>
      </c>
      <c r="C33" t="s">
        <v>44</v>
      </c>
      <c r="D33" s="25" t="s">
        <v>41</v>
      </c>
      <c r="E33" s="25" t="s">
        <v>44</v>
      </c>
      <c r="F33" s="25" t="s">
        <v>42</v>
      </c>
      <c r="G33" s="25" t="s">
        <v>41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x14ac:dyDescent="0.3">
      <c r="A34">
        <v>4</v>
      </c>
      <c r="B34" t="s">
        <v>41</v>
      </c>
      <c r="C34" t="s">
        <v>41</v>
      </c>
      <c r="D34" s="25" t="s">
        <v>44</v>
      </c>
      <c r="E34" s="25" t="s">
        <v>45</v>
      </c>
      <c r="F34" s="25" t="s">
        <v>41</v>
      </c>
      <c r="G34" s="25" t="s">
        <v>44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x14ac:dyDescent="0.3">
      <c r="A35">
        <v>5</v>
      </c>
      <c r="B35" t="s">
        <v>45</v>
      </c>
      <c r="C35" t="s">
        <v>45</v>
      </c>
      <c r="D35" s="25" t="s">
        <v>45</v>
      </c>
      <c r="E35" s="25" t="s">
        <v>41</v>
      </c>
      <c r="F35" s="25" t="s">
        <v>45</v>
      </c>
      <c r="G35" s="25" t="s">
        <v>45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x14ac:dyDescent="0.3">
      <c r="A36">
        <v>6</v>
      </c>
      <c r="B36" t="s">
        <v>53</v>
      </c>
      <c r="C36" t="s">
        <v>46</v>
      </c>
      <c r="D36" s="25" t="s">
        <v>53</v>
      </c>
      <c r="E36" s="25" t="s">
        <v>53</v>
      </c>
      <c r="F36" s="25" t="s">
        <v>53</v>
      </c>
      <c r="G36" s="25" t="s">
        <v>53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x14ac:dyDescent="0.3">
      <c r="A37">
        <v>7</v>
      </c>
      <c r="B37" t="s">
        <v>46</v>
      </c>
      <c r="C37" t="s">
        <v>53</v>
      </c>
      <c r="D37" s="25" t="s">
        <v>46</v>
      </c>
      <c r="E37" s="25" t="s">
        <v>46</v>
      </c>
      <c r="F37" s="25" t="s">
        <v>46</v>
      </c>
      <c r="G37" s="25" t="s">
        <v>46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x14ac:dyDescent="0.3">
      <c r="A38">
        <v>8</v>
      </c>
      <c r="B38" t="s">
        <v>49</v>
      </c>
      <c r="C38" t="s">
        <v>43</v>
      </c>
      <c r="D38" s="25" t="s">
        <v>49</v>
      </c>
      <c r="E38" s="25" t="s">
        <v>49</v>
      </c>
      <c r="F38" s="25" t="s">
        <v>43</v>
      </c>
      <c r="G38" s="25" t="s">
        <v>49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x14ac:dyDescent="0.3">
      <c r="A39">
        <v>9</v>
      </c>
      <c r="B39" t="s">
        <v>43</v>
      </c>
      <c r="C39" t="s">
        <v>50</v>
      </c>
      <c r="D39" s="25" t="s">
        <v>43</v>
      </c>
      <c r="E39" s="25" t="s">
        <v>43</v>
      </c>
      <c r="F39" s="25" t="s">
        <v>49</v>
      </c>
      <c r="G39" s="25" t="s">
        <v>43</v>
      </c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x14ac:dyDescent="0.3">
      <c r="A40">
        <v>10</v>
      </c>
      <c r="B40" t="s">
        <v>50</v>
      </c>
      <c r="C40" t="s">
        <v>49</v>
      </c>
      <c r="D40" s="25" t="s">
        <v>50</v>
      </c>
      <c r="E40" s="25" t="s">
        <v>50</v>
      </c>
      <c r="F40" s="25" t="s">
        <v>50</v>
      </c>
      <c r="G40" s="25" t="s">
        <v>50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3">
      <c r="C41" s="25"/>
      <c r="D41" s="25"/>
      <c r="E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3">
      <c r="C42" s="25"/>
      <c r="D42" s="25"/>
      <c r="E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3">
      <c r="C43" s="25"/>
      <c r="D43" s="25"/>
      <c r="E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x14ac:dyDescent="0.3">
      <c r="C44" s="25"/>
      <c r="D44" s="25"/>
      <c r="E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x14ac:dyDescent="0.3">
      <c r="C45" s="25"/>
      <c r="D45" s="25"/>
      <c r="E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x14ac:dyDescent="0.3">
      <c r="C46" s="25"/>
      <c r="D46" s="25"/>
      <c r="E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x14ac:dyDescent="0.3">
      <c r="C47" s="25"/>
      <c r="D47" s="25"/>
      <c r="E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x14ac:dyDescent="0.3">
      <c r="C48" s="25"/>
      <c r="D48" s="25"/>
      <c r="E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3:25" x14ac:dyDescent="0.3">
      <c r="C49" s="25"/>
      <c r="D49" s="25"/>
      <c r="E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3:25" x14ac:dyDescent="0.3">
      <c r="C50" s="25"/>
      <c r="D50" s="25"/>
      <c r="E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3:25" x14ac:dyDescent="0.3">
      <c r="C51" s="25"/>
      <c r="D51" s="25"/>
      <c r="E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3:25" x14ac:dyDescent="0.3">
      <c r="C52" s="25"/>
      <c r="D52" s="25"/>
      <c r="E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3:25" x14ac:dyDescent="0.3">
      <c r="C53" s="25"/>
      <c r="D53" s="25"/>
      <c r="E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3:25" x14ac:dyDescent="0.3">
      <c r="C54" s="25"/>
      <c r="D54" s="25"/>
      <c r="E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3:25" x14ac:dyDescent="0.3">
      <c r="C55" s="25"/>
      <c r="D55" s="25"/>
      <c r="E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3:25" x14ac:dyDescent="0.3">
      <c r="C56" s="25"/>
      <c r="D56" s="25"/>
      <c r="E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3:25" x14ac:dyDescent="0.3">
      <c r="C57" s="25"/>
      <c r="D57" s="25"/>
      <c r="E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3:25" x14ac:dyDescent="0.3">
      <c r="C58" s="25"/>
      <c r="D58" s="25"/>
      <c r="E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3:25" x14ac:dyDescent="0.3">
      <c r="C59" s="25"/>
      <c r="D59" s="25"/>
      <c r="E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</dc:creator>
  <cp:lastModifiedBy>Harm</cp:lastModifiedBy>
  <dcterms:created xsi:type="dcterms:W3CDTF">2017-03-16T20:17:42Z</dcterms:created>
  <dcterms:modified xsi:type="dcterms:W3CDTF">2017-03-17T10:08:35Z</dcterms:modified>
</cp:coreProperties>
</file>